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2" windowWidth="9360" windowHeight="4776" tabRatio="601" activeTab="0"/>
  </bookViews>
  <sheets>
    <sheet name="Sheet1" sheetId="1" r:id="rId1"/>
    <sheet name="Sheet 2" sheetId="2" r:id="rId2"/>
    <sheet name="Sheet3" sheetId="3" r:id="rId3"/>
  </sheets>
  <definedNames>
    <definedName name="HTML_CodePage" hidden="1">1252</definedName>
    <definedName name="HTML_Control" hidden="1">{"'Sheet1'!$A$1:$V$35"}</definedName>
    <definedName name="HTML_Description" hidden="1">""</definedName>
    <definedName name="HTML_Email" hidden="1">"robert.jantzen@villanova.edu"</definedName>
    <definedName name="HTML_Header" hidden="1">"Example"</definedName>
    <definedName name="HTML_LastUpdate" hidden="1">"5/9/2000"</definedName>
    <definedName name="HTML_LineAfter" hidden="1">FALSE</definedName>
    <definedName name="HTML_LineBefore" hidden="1">FALSE</definedName>
    <definedName name="HTML_Name" hidden="1">"bob jantzen"</definedName>
    <definedName name="HTML_OBDlg2" hidden="1">TRUE</definedName>
    <definedName name="HTML_OBDlg4" hidden="1">TRUE</definedName>
    <definedName name="HTML_OS" hidden="1">0</definedName>
    <definedName name="HTML_PathFile" hidden="1">"C:\bobfilew\courses\2705\grades.htm"</definedName>
    <definedName name="HTML_Title" hidden="1">"grades"</definedName>
  </definedNames>
  <calcPr fullCalcOnLoad="1"/>
</workbook>
</file>

<file path=xl/sharedStrings.xml><?xml version="1.0" encoding="utf-8"?>
<sst xmlns="http://schemas.openxmlformats.org/spreadsheetml/2006/main" count="144" uniqueCount="107">
  <si>
    <t>00S</t>
  </si>
  <si>
    <t>Q1</t>
  </si>
  <si>
    <t>dennis</t>
  </si>
  <si>
    <t>michelle</t>
  </si>
  <si>
    <t>dave</t>
  </si>
  <si>
    <t>joe</t>
  </si>
  <si>
    <t>chuck</t>
  </si>
  <si>
    <t>mike</t>
  </si>
  <si>
    <t>mary</t>
  </si>
  <si>
    <t>Q0</t>
  </si>
  <si>
    <t>Q3</t>
  </si>
  <si>
    <t>Q2</t>
  </si>
  <si>
    <t>T1</t>
  </si>
  <si>
    <t>E</t>
  </si>
  <si>
    <t>Qavg</t>
  </si>
  <si>
    <t>Mavg</t>
  </si>
  <si>
    <t>Tavg</t>
  </si>
  <si>
    <t>Cum</t>
  </si>
  <si>
    <t>Q4</t>
  </si>
  <si>
    <t>T2</t>
  </si>
  <si>
    <t>A</t>
  </si>
  <si>
    <t>A-</t>
  </si>
  <si>
    <t>B+</t>
  </si>
  <si>
    <t>B</t>
  </si>
  <si>
    <t>B-</t>
  </si>
  <si>
    <t>C+</t>
  </si>
  <si>
    <t>C</t>
  </si>
  <si>
    <t>C-</t>
  </si>
  <si>
    <t>D+</t>
  </si>
  <si>
    <t>D</t>
  </si>
  <si>
    <t>D-</t>
  </si>
  <si>
    <t>F</t>
  </si>
  <si>
    <t xml:space="preserve"> </t>
  </si>
  <si>
    <t>Grade Bin Width</t>
  </si>
  <si>
    <t>Weights</t>
  </si>
  <si>
    <t>Max Grade</t>
  </si>
  <si>
    <t>Class Average</t>
  </si>
  <si>
    <t>Q5</t>
  </si>
  <si>
    <t>T3</t>
  </si>
  <si>
    <t>Number Grade</t>
  </si>
  <si>
    <t>x85</t>
  </si>
  <si>
    <t>x92</t>
  </si>
  <si>
    <t>x80</t>
  </si>
  <si>
    <t>x86</t>
  </si>
  <si>
    <t>x82</t>
  </si>
  <si>
    <t>x91</t>
  </si>
  <si>
    <t>Q6</t>
  </si>
  <si>
    <t>Q7</t>
  </si>
  <si>
    <t>x7</t>
  </si>
  <si>
    <t>x9</t>
  </si>
  <si>
    <t>x6</t>
  </si>
  <si>
    <t>x5</t>
  </si>
  <si>
    <t>x8</t>
  </si>
  <si>
    <t>N</t>
  </si>
  <si>
    <t>Up/D-Grade</t>
  </si>
  <si>
    <t xml:space="preserve">MAT1550-01 30000 </t>
  </si>
  <si>
    <t>Able, William</t>
  </si>
  <si>
    <t>Bee, Mary</t>
  </si>
  <si>
    <t>Clark, David</t>
  </si>
  <si>
    <t>bill</t>
  </si>
  <si>
    <t>Dill, Sarah</t>
  </si>
  <si>
    <t>sarah</t>
  </si>
  <si>
    <t>Eckert, Andrew</t>
  </si>
  <si>
    <t>andy</t>
  </si>
  <si>
    <t>Ford, Michele</t>
  </si>
  <si>
    <t>Grant, Lee</t>
  </si>
  <si>
    <t>lee</t>
  </si>
  <si>
    <t>Hornsbee, Jill</t>
  </si>
  <si>
    <t>jill</t>
  </si>
  <si>
    <t>Intel, Robert</t>
  </si>
  <si>
    <t>bob</t>
  </si>
  <si>
    <t>Johnson, Sandy</t>
  </si>
  <si>
    <t>sandy</t>
  </si>
  <si>
    <t>Karpy, Dennis</t>
  </si>
  <si>
    <t>Love, Michael</t>
  </si>
  <si>
    <t>Morninstar, Marjorie</t>
  </si>
  <si>
    <t>marge</t>
  </si>
  <si>
    <t>North, Oliver</t>
  </si>
  <si>
    <t>olly</t>
  </si>
  <si>
    <t>Oglesby, Carl</t>
  </si>
  <si>
    <t>carl</t>
  </si>
  <si>
    <t>Product, George</t>
  </si>
  <si>
    <t>george</t>
  </si>
  <si>
    <t>jeff</t>
  </si>
  <si>
    <t>Quick, Geoffrey</t>
  </si>
  <si>
    <t>Round, Joseph</t>
  </si>
  <si>
    <t>Stop, Charles</t>
  </si>
  <si>
    <t>Terrific, Thomas</t>
  </si>
  <si>
    <t>tom</t>
  </si>
  <si>
    <t>Undo, Sally</t>
  </si>
  <si>
    <t>sally</t>
  </si>
  <si>
    <t>Victor, Christine</t>
  </si>
  <si>
    <t>chris</t>
  </si>
  <si>
    <t>carol</t>
  </si>
  <si>
    <t>Worker, Carol</t>
  </si>
  <si>
    <t>kevin</t>
  </si>
  <si>
    <t>Yesterday, Kevin</t>
  </si>
  <si>
    <t>x88</t>
  </si>
  <si>
    <t>x90</t>
  </si>
  <si>
    <t>x84</t>
  </si>
  <si>
    <t>x83</t>
  </si>
  <si>
    <t>x55</t>
  </si>
  <si>
    <t>x64</t>
  </si>
  <si>
    <t>Zee, Anthony</t>
  </si>
  <si>
    <t>tony</t>
  </si>
  <si>
    <t>Cutoffs for</t>
  </si>
  <si>
    <t>Letter Grade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</si>
</sst>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1" fontId="0" fillId="0" borderId="0" xfId="0" applyAlignment="1">
      <alignment/>
    </xf>
    <xf numFmtId="164" fontId="0" fillId="0" borderId="0" xfId="0" applyNumberFormat="1" applyAlignment="1">
      <alignment/>
    </xf>
    <xf numFmtId="1" fontId="0" fillId="0" borderId="0" xfId="0" applyAlignment="1">
      <alignment horizontal="right"/>
    </xf>
    <xf numFmtId="2" fontId="0" fillId="0" borderId="0" xfId="0" applyNumberFormat="1" applyAlignment="1">
      <alignment/>
    </xf>
    <xf numFmtId="1" fontId="1" fillId="0" borderId="0" xfId="0" applyFont="1" applyAlignment="1">
      <alignment/>
    </xf>
    <xf numFmtId="2" fontId="1" fillId="0" borderId="0" xfId="0" applyNumberFormat="1" applyFont="1" applyAlignment="1">
      <alignment/>
    </xf>
    <xf numFmtId="1" fontId="1" fillId="0" borderId="0" xfId="0" applyFont="1" applyAlignment="1">
      <alignment horizontal="right"/>
    </xf>
    <xf numFmtId="164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5"/>
  <sheetViews>
    <sheetView tabSelected="1" workbookViewId="0" topLeftCell="A1">
      <selection activeCell="G35" sqref="G35"/>
    </sheetView>
  </sheetViews>
  <sheetFormatPr defaultColWidth="9.140625" defaultRowHeight="12.75"/>
  <cols>
    <col min="3" max="3" width="21.7109375" style="0" customWidth="1"/>
    <col min="4" max="7" width="4.28125" style="0" customWidth="1"/>
    <col min="8" max="11" width="4.57421875" style="0" customWidth="1"/>
    <col min="12" max="12" width="4.28125" style="0" customWidth="1"/>
    <col min="13" max="15" width="4.8515625" style="0" customWidth="1"/>
    <col min="16" max="16" width="5.57421875" style="0" customWidth="1"/>
    <col min="17" max="17" width="5.00390625" style="0" customWidth="1"/>
    <col min="18" max="18" width="5.140625" style="0" customWidth="1"/>
    <col min="19" max="19" width="5.28125" style="0" customWidth="1"/>
    <col min="20" max="20" width="4.57421875" style="0" customWidth="1"/>
    <col min="21" max="21" width="3.8515625" style="0" customWidth="1"/>
    <col min="22" max="22" width="7.140625" style="0" customWidth="1"/>
  </cols>
  <sheetData>
    <row r="1" spans="2:20" ht="12.75">
      <c r="B1" s="4" t="s">
        <v>0</v>
      </c>
      <c r="C1" s="4" t="s">
        <v>55</v>
      </c>
      <c r="P1" s="5">
        <v>0.1</v>
      </c>
      <c r="Q1" s="5">
        <v>0.1</v>
      </c>
      <c r="R1" s="5">
        <v>0.8</v>
      </c>
      <c r="S1" s="4" t="s">
        <v>34</v>
      </c>
      <c r="T1" s="4"/>
    </row>
    <row r="2" spans="16:20" ht="12.75">
      <c r="P2" s="4">
        <v>10</v>
      </c>
      <c r="Q2" s="4">
        <v>6</v>
      </c>
      <c r="R2" s="4">
        <v>100</v>
      </c>
      <c r="S2" s="4" t="s">
        <v>35</v>
      </c>
      <c r="T2" s="4"/>
    </row>
    <row r="3" spans="4:21" ht="12.75">
      <c r="D3" s="2" t="s">
        <v>9</v>
      </c>
      <c r="E3" s="2" t="s">
        <v>1</v>
      </c>
      <c r="F3" s="2" t="s">
        <v>11</v>
      </c>
      <c r="G3" s="2" t="s">
        <v>10</v>
      </c>
      <c r="H3" s="2" t="s">
        <v>18</v>
      </c>
      <c r="I3" s="2" t="s">
        <v>37</v>
      </c>
      <c r="J3" s="2" t="s">
        <v>46</v>
      </c>
      <c r="K3" s="2" t="s">
        <v>47</v>
      </c>
      <c r="L3" s="2" t="s">
        <v>12</v>
      </c>
      <c r="M3" s="2" t="s">
        <v>19</v>
      </c>
      <c r="N3" s="2" t="s">
        <v>38</v>
      </c>
      <c r="O3" s="2" t="s">
        <v>31</v>
      </c>
      <c r="P3" s="6" t="s">
        <v>14</v>
      </c>
      <c r="Q3" s="6" t="s">
        <v>15</v>
      </c>
      <c r="R3" s="6" t="s">
        <v>16</v>
      </c>
      <c r="S3" s="6" t="s">
        <v>17</v>
      </c>
      <c r="T3" s="4"/>
      <c r="U3" t="s">
        <v>54</v>
      </c>
    </row>
    <row r="4" spans="1:22" ht="12.75">
      <c r="A4">
        <v>1</v>
      </c>
      <c r="B4" t="s">
        <v>59</v>
      </c>
      <c r="C4" t="s">
        <v>56</v>
      </c>
      <c r="D4">
        <v>10</v>
      </c>
      <c r="E4" t="s">
        <v>48</v>
      </c>
      <c r="F4">
        <v>8</v>
      </c>
      <c r="G4">
        <v>9</v>
      </c>
      <c r="H4">
        <v>10</v>
      </c>
      <c r="I4">
        <v>10</v>
      </c>
      <c r="J4">
        <v>10</v>
      </c>
      <c r="K4">
        <v>9</v>
      </c>
      <c r="L4" t="s">
        <v>97</v>
      </c>
      <c r="M4">
        <v>95</v>
      </c>
      <c r="N4">
        <v>90</v>
      </c>
      <c r="O4">
        <v>80</v>
      </c>
      <c r="P4" s="1">
        <f aca="true" t="shared" si="0" ref="P4:P29">SUM(D4:K4)/COUNT(D4:K4)</f>
        <v>9.428571428571429</v>
      </c>
      <c r="Q4">
        <v>6</v>
      </c>
      <c r="R4" s="1">
        <f>SUM(L4:O4)/COUNT(L4:O4)</f>
        <v>88.33333333333333</v>
      </c>
      <c r="S4" s="1">
        <f>P4*$P$1*100/$P$2+Q4*$Q$1*100/$Q$2+R4*$R$1*100/$R$2</f>
        <v>90.0952380952381</v>
      </c>
      <c r="T4" t="str">
        <f aca="true" t="shared" si="1" ref="T4:T29">HLOOKUP(S4,$D$32:$Q$33,2)</f>
        <v>A-</v>
      </c>
      <c r="V4" s="3">
        <f>HLOOKUP(IF(COUNTBLANK(U4)=1,T4,U4),$D$33:$Q$34,2,FALSE)</f>
        <v>3.67</v>
      </c>
    </row>
    <row r="5" spans="1:22" ht="12.75">
      <c r="A5">
        <v>2</v>
      </c>
      <c r="B5" t="s">
        <v>8</v>
      </c>
      <c r="C5" t="s">
        <v>57</v>
      </c>
      <c r="D5">
        <v>10</v>
      </c>
      <c r="E5">
        <v>9</v>
      </c>
      <c r="F5">
        <v>10</v>
      </c>
      <c r="G5">
        <v>8</v>
      </c>
      <c r="H5" t="s">
        <v>48</v>
      </c>
      <c r="I5">
        <v>7</v>
      </c>
      <c r="J5">
        <v>8</v>
      </c>
      <c r="K5">
        <v>9</v>
      </c>
      <c r="L5">
        <v>93</v>
      </c>
      <c r="M5" t="s">
        <v>42</v>
      </c>
      <c r="N5">
        <v>83</v>
      </c>
      <c r="O5">
        <v>91</v>
      </c>
      <c r="P5" s="1">
        <f t="shared" si="0"/>
        <v>8.714285714285714</v>
      </c>
      <c r="Q5">
        <v>6</v>
      </c>
      <c r="R5" s="1">
        <f aca="true" t="shared" si="2" ref="R5:R29">SUM(L5:O5)/COUNT(L5:O5)</f>
        <v>89</v>
      </c>
      <c r="S5" s="1">
        <f aca="true" t="shared" si="3" ref="S5:S29">P5*$P$1*100/$P$2+Q5*$Q$1*100/$Q$2+R5*$R$1*100/$R$2</f>
        <v>89.91428571428571</v>
      </c>
      <c r="T5" t="str">
        <f t="shared" si="1"/>
        <v>A-</v>
      </c>
      <c r="V5" s="3">
        <f aca="true" t="shared" si="4" ref="V5:V20">HLOOKUP(IF(COUNTBLANK(U5)=1,T5,U5),$D$33:$Q$34,2,FALSE)</f>
        <v>3.67</v>
      </c>
    </row>
    <row r="6" spans="1:22" ht="12.75">
      <c r="A6">
        <v>3</v>
      </c>
      <c r="B6" t="s">
        <v>4</v>
      </c>
      <c r="C6" t="s">
        <v>58</v>
      </c>
      <c r="D6">
        <v>10</v>
      </c>
      <c r="E6">
        <v>10</v>
      </c>
      <c r="F6">
        <v>10</v>
      </c>
      <c r="G6">
        <v>10</v>
      </c>
      <c r="H6" t="s">
        <v>49</v>
      </c>
      <c r="I6">
        <v>10</v>
      </c>
      <c r="J6">
        <v>9</v>
      </c>
      <c r="K6">
        <v>10</v>
      </c>
      <c r="L6">
        <v>94</v>
      </c>
      <c r="M6" t="s">
        <v>41</v>
      </c>
      <c r="N6">
        <v>89</v>
      </c>
      <c r="O6">
        <v>96</v>
      </c>
      <c r="P6" s="1">
        <f t="shared" si="0"/>
        <v>9.857142857142858</v>
      </c>
      <c r="Q6">
        <v>6</v>
      </c>
      <c r="R6" s="1">
        <f t="shared" si="2"/>
        <v>93</v>
      </c>
      <c r="S6" s="1">
        <f t="shared" si="3"/>
        <v>94.25714285714287</v>
      </c>
      <c r="T6" t="str">
        <f t="shared" si="1"/>
        <v>A</v>
      </c>
      <c r="V6" s="3">
        <f t="shared" si="4"/>
        <v>4</v>
      </c>
    </row>
    <row r="7" spans="1:22" ht="12.75">
      <c r="A7">
        <v>4</v>
      </c>
      <c r="B7" t="s">
        <v>61</v>
      </c>
      <c r="C7" t="s">
        <v>60</v>
      </c>
      <c r="D7">
        <v>10</v>
      </c>
      <c r="E7">
        <v>9</v>
      </c>
      <c r="F7">
        <v>8</v>
      </c>
      <c r="G7">
        <v>8</v>
      </c>
      <c r="H7">
        <v>8</v>
      </c>
      <c r="I7">
        <v>9</v>
      </c>
      <c r="J7">
        <v>9</v>
      </c>
      <c r="K7" t="s">
        <v>50</v>
      </c>
      <c r="L7" t="s">
        <v>42</v>
      </c>
      <c r="M7">
        <v>92</v>
      </c>
      <c r="N7">
        <v>88</v>
      </c>
      <c r="O7">
        <v>67</v>
      </c>
      <c r="P7" s="1">
        <f t="shared" si="0"/>
        <v>8.714285714285714</v>
      </c>
      <c r="Q7">
        <v>6</v>
      </c>
      <c r="R7" s="1">
        <f t="shared" si="2"/>
        <v>82.33333333333333</v>
      </c>
      <c r="S7" s="1">
        <f t="shared" si="3"/>
        <v>84.58095238095237</v>
      </c>
      <c r="T7" t="str">
        <f t="shared" si="1"/>
        <v>B</v>
      </c>
      <c r="U7" t="s">
        <v>26</v>
      </c>
      <c r="V7" s="3">
        <f t="shared" si="4"/>
        <v>2</v>
      </c>
    </row>
    <row r="8" spans="1:22" ht="12.75">
      <c r="A8">
        <v>5</v>
      </c>
      <c r="B8" t="s">
        <v>63</v>
      </c>
      <c r="C8" t="s">
        <v>62</v>
      </c>
      <c r="D8">
        <v>10</v>
      </c>
      <c r="E8">
        <v>9</v>
      </c>
      <c r="F8" t="s">
        <v>13</v>
      </c>
      <c r="G8">
        <v>6</v>
      </c>
      <c r="H8" t="s">
        <v>13</v>
      </c>
      <c r="I8">
        <v>0</v>
      </c>
      <c r="J8">
        <v>0</v>
      </c>
      <c r="K8">
        <v>0</v>
      </c>
      <c r="L8">
        <v>86</v>
      </c>
      <c r="M8" t="s">
        <v>44</v>
      </c>
      <c r="N8">
        <v>60</v>
      </c>
      <c r="O8">
        <v>78</v>
      </c>
      <c r="P8" s="1">
        <f t="shared" si="0"/>
        <v>4.166666666666667</v>
      </c>
      <c r="Q8">
        <v>4</v>
      </c>
      <c r="R8" s="1">
        <f t="shared" si="2"/>
        <v>74.66666666666667</v>
      </c>
      <c r="S8" s="1">
        <f t="shared" si="3"/>
        <v>70.56666666666668</v>
      </c>
      <c r="T8" t="str">
        <f t="shared" si="1"/>
        <v>D+</v>
      </c>
      <c r="V8" s="3">
        <f t="shared" si="4"/>
        <v>1.33</v>
      </c>
    </row>
    <row r="9" spans="1:22" ht="12.75">
      <c r="A9">
        <v>6</v>
      </c>
      <c r="B9" t="s">
        <v>3</v>
      </c>
      <c r="C9" t="s">
        <v>64</v>
      </c>
      <c r="D9">
        <v>10</v>
      </c>
      <c r="E9" t="s">
        <v>51</v>
      </c>
      <c r="F9">
        <v>9</v>
      </c>
      <c r="G9">
        <v>10</v>
      </c>
      <c r="H9">
        <v>9</v>
      </c>
      <c r="I9">
        <v>7</v>
      </c>
      <c r="J9">
        <v>10</v>
      </c>
      <c r="K9">
        <v>8</v>
      </c>
      <c r="L9" t="s">
        <v>98</v>
      </c>
      <c r="M9">
        <v>93</v>
      </c>
      <c r="N9">
        <v>89</v>
      </c>
      <c r="O9">
        <v>87</v>
      </c>
      <c r="P9" s="1">
        <f t="shared" si="0"/>
        <v>9</v>
      </c>
      <c r="Q9">
        <v>5</v>
      </c>
      <c r="R9" s="1">
        <f t="shared" si="2"/>
        <v>89.66666666666667</v>
      </c>
      <c r="S9" s="1">
        <f t="shared" si="3"/>
        <v>89.06666666666666</v>
      </c>
      <c r="T9" t="str">
        <f t="shared" si="1"/>
        <v>B+</v>
      </c>
      <c r="V9" s="3">
        <f t="shared" si="4"/>
        <v>3.33</v>
      </c>
    </row>
    <row r="10" spans="1:22" ht="12.75">
      <c r="A10">
        <v>7</v>
      </c>
      <c r="B10" t="s">
        <v>66</v>
      </c>
      <c r="C10" t="s">
        <v>65</v>
      </c>
      <c r="D10">
        <v>10</v>
      </c>
      <c r="E10">
        <v>9</v>
      </c>
      <c r="F10" t="s">
        <v>50</v>
      </c>
      <c r="G10">
        <v>8</v>
      </c>
      <c r="H10">
        <v>8</v>
      </c>
      <c r="I10">
        <v>8</v>
      </c>
      <c r="J10">
        <v>10</v>
      </c>
      <c r="K10">
        <v>6</v>
      </c>
      <c r="L10" t="s">
        <v>97</v>
      </c>
      <c r="M10">
        <v>92</v>
      </c>
      <c r="N10">
        <v>80</v>
      </c>
      <c r="O10">
        <v>83</v>
      </c>
      <c r="P10" s="1">
        <f t="shared" si="0"/>
        <v>8.428571428571429</v>
      </c>
      <c r="Q10">
        <v>6</v>
      </c>
      <c r="R10" s="1">
        <f t="shared" si="2"/>
        <v>85</v>
      </c>
      <c r="S10" s="1">
        <f t="shared" si="3"/>
        <v>86.42857142857143</v>
      </c>
      <c r="T10" t="str">
        <f t="shared" si="1"/>
        <v>B+</v>
      </c>
      <c r="V10" s="3">
        <f t="shared" si="4"/>
        <v>3.33</v>
      </c>
    </row>
    <row r="11" spans="1:22" ht="12.75">
      <c r="A11">
        <v>8</v>
      </c>
      <c r="B11" t="s">
        <v>68</v>
      </c>
      <c r="C11" t="s">
        <v>67</v>
      </c>
      <c r="D11">
        <v>10</v>
      </c>
      <c r="E11">
        <v>10</v>
      </c>
      <c r="F11" t="s">
        <v>48</v>
      </c>
      <c r="G11">
        <v>8</v>
      </c>
      <c r="H11">
        <v>9</v>
      </c>
      <c r="I11">
        <v>8</v>
      </c>
      <c r="J11">
        <v>10</v>
      </c>
      <c r="K11">
        <v>7</v>
      </c>
      <c r="L11" t="s">
        <v>99</v>
      </c>
      <c r="M11">
        <v>90</v>
      </c>
      <c r="N11">
        <v>93</v>
      </c>
      <c r="O11">
        <v>94</v>
      </c>
      <c r="P11" s="1">
        <f t="shared" si="0"/>
        <v>8.857142857142858</v>
      </c>
      <c r="Q11">
        <v>6</v>
      </c>
      <c r="R11" s="1">
        <f t="shared" si="2"/>
        <v>92.33333333333333</v>
      </c>
      <c r="S11" s="1">
        <f t="shared" si="3"/>
        <v>92.72380952380952</v>
      </c>
      <c r="T11" t="str">
        <f t="shared" si="1"/>
        <v>A</v>
      </c>
      <c r="V11" s="3">
        <f t="shared" si="4"/>
        <v>4</v>
      </c>
    </row>
    <row r="12" spans="1:22" ht="12.75">
      <c r="A12">
        <v>9</v>
      </c>
      <c r="B12" t="s">
        <v>70</v>
      </c>
      <c r="C12" t="s">
        <v>69</v>
      </c>
      <c r="D12">
        <v>10</v>
      </c>
      <c r="E12">
        <v>8</v>
      </c>
      <c r="F12">
        <v>10</v>
      </c>
      <c r="G12">
        <v>8</v>
      </c>
      <c r="H12">
        <v>10</v>
      </c>
      <c r="I12">
        <v>10</v>
      </c>
      <c r="J12">
        <v>9</v>
      </c>
      <c r="K12" t="s">
        <v>48</v>
      </c>
      <c r="L12">
        <v>92</v>
      </c>
      <c r="M12" t="s">
        <v>42</v>
      </c>
      <c r="N12">
        <v>88</v>
      </c>
      <c r="O12">
        <v>91</v>
      </c>
      <c r="P12" s="1">
        <f t="shared" si="0"/>
        <v>9.285714285714286</v>
      </c>
      <c r="Q12">
        <v>6</v>
      </c>
      <c r="R12" s="1">
        <f t="shared" si="2"/>
        <v>90.33333333333333</v>
      </c>
      <c r="S12" s="1">
        <f t="shared" si="3"/>
        <v>91.55238095238096</v>
      </c>
      <c r="T12" t="str">
        <f t="shared" si="1"/>
        <v>A-</v>
      </c>
      <c r="V12" s="3">
        <f t="shared" si="4"/>
        <v>3.67</v>
      </c>
    </row>
    <row r="13" spans="1:22" ht="12.75">
      <c r="A13">
        <v>10</v>
      </c>
      <c r="B13" t="s">
        <v>72</v>
      </c>
      <c r="C13" t="s">
        <v>71</v>
      </c>
      <c r="D13">
        <v>10</v>
      </c>
      <c r="E13">
        <v>10</v>
      </c>
      <c r="F13">
        <v>9</v>
      </c>
      <c r="G13" t="s">
        <v>52</v>
      </c>
      <c r="H13">
        <v>8</v>
      </c>
      <c r="I13">
        <v>8</v>
      </c>
      <c r="J13">
        <v>9</v>
      </c>
      <c r="K13">
        <v>8</v>
      </c>
      <c r="L13">
        <v>88</v>
      </c>
      <c r="M13" t="s">
        <v>44</v>
      </c>
      <c r="N13">
        <v>90</v>
      </c>
      <c r="O13">
        <v>84</v>
      </c>
      <c r="P13" s="1">
        <f t="shared" si="0"/>
        <v>8.857142857142858</v>
      </c>
      <c r="Q13">
        <v>5</v>
      </c>
      <c r="R13" s="1">
        <f t="shared" si="2"/>
        <v>87.33333333333333</v>
      </c>
      <c r="S13" s="1">
        <f t="shared" si="3"/>
        <v>87.05714285714285</v>
      </c>
      <c r="T13" t="str">
        <f t="shared" si="1"/>
        <v>B+</v>
      </c>
      <c r="V13" s="3">
        <f t="shared" si="4"/>
        <v>3.33</v>
      </c>
    </row>
    <row r="14" spans="1:22" ht="12.75">
      <c r="A14">
        <v>11</v>
      </c>
      <c r="B14" t="s">
        <v>2</v>
      </c>
      <c r="C14" t="s">
        <v>73</v>
      </c>
      <c r="D14">
        <v>10</v>
      </c>
      <c r="E14">
        <v>6</v>
      </c>
      <c r="F14">
        <v>8</v>
      </c>
      <c r="G14">
        <v>10</v>
      </c>
      <c r="H14">
        <v>6</v>
      </c>
      <c r="I14">
        <v>6</v>
      </c>
      <c r="J14">
        <v>7</v>
      </c>
      <c r="K14" t="s">
        <v>51</v>
      </c>
      <c r="L14">
        <v>92</v>
      </c>
      <c r="M14" t="s">
        <v>100</v>
      </c>
      <c r="N14">
        <v>70</v>
      </c>
      <c r="O14">
        <v>65</v>
      </c>
      <c r="P14" s="1">
        <f t="shared" si="0"/>
        <v>7.571428571428571</v>
      </c>
      <c r="Q14">
        <v>6</v>
      </c>
      <c r="R14" s="1">
        <f t="shared" si="2"/>
        <v>75.66666666666667</v>
      </c>
      <c r="S14" s="1">
        <f t="shared" si="3"/>
        <v>78.10476190476192</v>
      </c>
      <c r="T14" t="str">
        <f t="shared" si="1"/>
        <v>C+</v>
      </c>
      <c r="V14" s="3">
        <f t="shared" si="4"/>
        <v>2.33</v>
      </c>
    </row>
    <row r="15" spans="1:22" ht="12.75">
      <c r="A15">
        <v>12</v>
      </c>
      <c r="B15" t="s">
        <v>7</v>
      </c>
      <c r="C15" t="s">
        <v>74</v>
      </c>
      <c r="D15">
        <v>10</v>
      </c>
      <c r="E15" t="s">
        <v>50</v>
      </c>
      <c r="F15">
        <v>9</v>
      </c>
      <c r="G15">
        <v>7</v>
      </c>
      <c r="H15">
        <v>8</v>
      </c>
      <c r="I15">
        <v>6</v>
      </c>
      <c r="J15">
        <v>9</v>
      </c>
      <c r="K15">
        <v>8</v>
      </c>
      <c r="L15">
        <v>94</v>
      </c>
      <c r="M15" t="s">
        <v>98</v>
      </c>
      <c r="N15">
        <v>93</v>
      </c>
      <c r="O15">
        <v>91</v>
      </c>
      <c r="P15" s="1">
        <f t="shared" si="0"/>
        <v>8.142857142857142</v>
      </c>
      <c r="Q15">
        <v>6</v>
      </c>
      <c r="R15" s="1">
        <f t="shared" si="2"/>
        <v>92.66666666666667</v>
      </c>
      <c r="S15" s="1">
        <f t="shared" si="3"/>
        <v>92.2761904761905</v>
      </c>
      <c r="T15" t="str">
        <f t="shared" si="1"/>
        <v>A</v>
      </c>
      <c r="V15" s="3">
        <f t="shared" si="4"/>
        <v>4</v>
      </c>
    </row>
    <row r="16" spans="1:22" ht="12.75">
      <c r="A16">
        <v>13</v>
      </c>
      <c r="B16" t="s">
        <v>76</v>
      </c>
      <c r="C16" t="s">
        <v>75</v>
      </c>
      <c r="D16">
        <v>10</v>
      </c>
      <c r="E16">
        <v>6</v>
      </c>
      <c r="F16">
        <v>9</v>
      </c>
      <c r="G16">
        <v>9</v>
      </c>
      <c r="H16">
        <v>7</v>
      </c>
      <c r="I16">
        <v>6</v>
      </c>
      <c r="J16">
        <v>8</v>
      </c>
      <c r="K16">
        <v>7</v>
      </c>
      <c r="L16">
        <v>96</v>
      </c>
      <c r="M16" t="s">
        <v>43</v>
      </c>
      <c r="N16">
        <v>93</v>
      </c>
      <c r="O16">
        <v>82</v>
      </c>
      <c r="P16" s="1">
        <f t="shared" si="0"/>
        <v>7.75</v>
      </c>
      <c r="Q16">
        <v>6</v>
      </c>
      <c r="R16" s="1">
        <f t="shared" si="2"/>
        <v>90.33333333333333</v>
      </c>
      <c r="S16" s="1">
        <f t="shared" si="3"/>
        <v>90.01666666666667</v>
      </c>
      <c r="T16" t="str">
        <f t="shared" si="1"/>
        <v>A-</v>
      </c>
      <c r="V16" s="3">
        <f t="shared" si="4"/>
        <v>3.67</v>
      </c>
    </row>
    <row r="17" spans="1:22" ht="12.75">
      <c r="A17">
        <v>14</v>
      </c>
      <c r="B17" t="s">
        <v>78</v>
      </c>
      <c r="C17" t="s">
        <v>77</v>
      </c>
      <c r="D17">
        <v>10</v>
      </c>
      <c r="E17" t="s">
        <v>48</v>
      </c>
      <c r="F17">
        <v>9</v>
      </c>
      <c r="G17">
        <v>10</v>
      </c>
      <c r="H17">
        <v>8</v>
      </c>
      <c r="I17">
        <v>7</v>
      </c>
      <c r="J17">
        <v>9</v>
      </c>
      <c r="K17">
        <v>7</v>
      </c>
      <c r="L17">
        <v>95</v>
      </c>
      <c r="M17" t="s">
        <v>45</v>
      </c>
      <c r="N17">
        <v>93</v>
      </c>
      <c r="O17">
        <v>81</v>
      </c>
      <c r="P17" s="1">
        <f t="shared" si="0"/>
        <v>8.571428571428571</v>
      </c>
      <c r="Q17">
        <v>6</v>
      </c>
      <c r="R17" s="1">
        <f t="shared" si="2"/>
        <v>89.66666666666667</v>
      </c>
      <c r="S17" s="1">
        <f t="shared" si="3"/>
        <v>90.3047619047619</v>
      </c>
      <c r="T17" t="str">
        <f t="shared" si="1"/>
        <v>A-</v>
      </c>
      <c r="V17" s="3">
        <f t="shared" si="4"/>
        <v>3.67</v>
      </c>
    </row>
    <row r="18" spans="1:22" ht="12.75">
      <c r="A18">
        <v>15</v>
      </c>
      <c r="B18" t="s">
        <v>80</v>
      </c>
      <c r="C18" t="s">
        <v>79</v>
      </c>
      <c r="D18">
        <v>10</v>
      </c>
      <c r="E18">
        <v>10</v>
      </c>
      <c r="F18">
        <v>7</v>
      </c>
      <c r="G18">
        <v>10</v>
      </c>
      <c r="H18">
        <v>7</v>
      </c>
      <c r="I18">
        <v>8</v>
      </c>
      <c r="J18">
        <v>6</v>
      </c>
      <c r="K18">
        <v>5</v>
      </c>
      <c r="L18">
        <v>92</v>
      </c>
      <c r="M18" t="s">
        <v>100</v>
      </c>
      <c r="N18">
        <v>70</v>
      </c>
      <c r="O18">
        <v>63</v>
      </c>
      <c r="P18" s="1">
        <f t="shared" si="0"/>
        <v>7.875</v>
      </c>
      <c r="Q18">
        <v>5</v>
      </c>
      <c r="R18" s="1">
        <f t="shared" si="2"/>
        <v>75</v>
      </c>
      <c r="S18" s="1">
        <f t="shared" si="3"/>
        <v>76.20833333333334</v>
      </c>
      <c r="T18" t="str">
        <f t="shared" si="1"/>
        <v>C</v>
      </c>
      <c r="V18" s="3">
        <f t="shared" si="4"/>
        <v>2</v>
      </c>
    </row>
    <row r="19" spans="1:22" ht="12.75">
      <c r="A19">
        <v>16</v>
      </c>
      <c r="B19" t="s">
        <v>82</v>
      </c>
      <c r="C19" t="s">
        <v>81</v>
      </c>
      <c r="D19">
        <v>10</v>
      </c>
      <c r="E19">
        <v>9</v>
      </c>
      <c r="F19">
        <v>8</v>
      </c>
      <c r="G19">
        <v>8</v>
      </c>
      <c r="H19">
        <v>8</v>
      </c>
      <c r="I19" t="s">
        <v>50</v>
      </c>
      <c r="J19">
        <v>8</v>
      </c>
      <c r="K19">
        <v>1</v>
      </c>
      <c r="L19" t="s">
        <v>99</v>
      </c>
      <c r="M19">
        <v>86</v>
      </c>
      <c r="N19">
        <v>68</v>
      </c>
      <c r="O19">
        <v>66</v>
      </c>
      <c r="P19" s="1">
        <f t="shared" si="0"/>
        <v>7.428571428571429</v>
      </c>
      <c r="Q19">
        <v>6</v>
      </c>
      <c r="R19" s="1">
        <f t="shared" si="2"/>
        <v>73.33333333333333</v>
      </c>
      <c r="S19" s="1">
        <f t="shared" si="3"/>
        <v>76.09523809523809</v>
      </c>
      <c r="T19" t="str">
        <f t="shared" si="1"/>
        <v>C</v>
      </c>
      <c r="V19" s="3">
        <f t="shared" si="4"/>
        <v>2</v>
      </c>
    </row>
    <row r="20" spans="1:22" ht="12.75">
      <c r="A20">
        <v>17</v>
      </c>
      <c r="B20" t="s">
        <v>83</v>
      </c>
      <c r="C20" t="s">
        <v>84</v>
      </c>
      <c r="D20">
        <v>10</v>
      </c>
      <c r="E20">
        <v>9</v>
      </c>
      <c r="F20">
        <v>6</v>
      </c>
      <c r="G20">
        <v>5</v>
      </c>
      <c r="H20" t="s">
        <v>50</v>
      </c>
      <c r="I20">
        <v>6</v>
      </c>
      <c r="J20">
        <v>8</v>
      </c>
      <c r="K20">
        <v>6</v>
      </c>
      <c r="L20">
        <v>91</v>
      </c>
      <c r="M20" t="s">
        <v>98</v>
      </c>
      <c r="N20">
        <v>80</v>
      </c>
      <c r="O20">
        <v>86</v>
      </c>
      <c r="P20" s="1">
        <f t="shared" si="0"/>
        <v>7.142857142857143</v>
      </c>
      <c r="Q20">
        <v>6</v>
      </c>
      <c r="R20" s="1">
        <f t="shared" si="2"/>
        <v>85.66666666666667</v>
      </c>
      <c r="S20" s="1">
        <f t="shared" si="3"/>
        <v>85.6761904761905</v>
      </c>
      <c r="T20" t="str">
        <f t="shared" si="1"/>
        <v>B</v>
      </c>
      <c r="V20" s="3">
        <f t="shared" si="4"/>
        <v>3</v>
      </c>
    </row>
    <row r="21" spans="1:22" ht="12.75">
      <c r="A21">
        <v>18</v>
      </c>
      <c r="B21" t="s">
        <v>5</v>
      </c>
      <c r="C21" t="s">
        <v>85</v>
      </c>
      <c r="D21">
        <v>10</v>
      </c>
      <c r="E21">
        <v>1</v>
      </c>
      <c r="F21" t="s">
        <v>13</v>
      </c>
      <c r="G21">
        <v>8</v>
      </c>
      <c r="H21" t="s">
        <v>13</v>
      </c>
      <c r="I21">
        <v>7</v>
      </c>
      <c r="J21">
        <v>0</v>
      </c>
      <c r="K21">
        <v>0</v>
      </c>
      <c r="L21" t="s">
        <v>101</v>
      </c>
      <c r="M21">
        <v>67</v>
      </c>
      <c r="N21">
        <v>60</v>
      </c>
      <c r="O21">
        <v>75</v>
      </c>
      <c r="P21" s="1">
        <f t="shared" si="0"/>
        <v>4.333333333333333</v>
      </c>
      <c r="Q21">
        <v>4</v>
      </c>
      <c r="R21" s="1">
        <f t="shared" si="2"/>
        <v>67.33333333333333</v>
      </c>
      <c r="S21" s="1">
        <f t="shared" si="3"/>
        <v>64.86666666666667</v>
      </c>
      <c r="T21" t="str">
        <f t="shared" si="1"/>
        <v>D-</v>
      </c>
      <c r="U21" t="s">
        <v>53</v>
      </c>
      <c r="V21" s="3" t="str">
        <f aca="true" t="shared" si="5" ref="V21:V28">HLOOKUP(IF(COUNTBLANK(U21)=1,T21,U21),$D$33:$Q$34,2,FALSE)</f>
        <v>N</v>
      </c>
    </row>
    <row r="22" spans="1:22" ht="12.75">
      <c r="A22">
        <v>19</v>
      </c>
      <c r="B22" t="s">
        <v>6</v>
      </c>
      <c r="C22" t="s">
        <v>86</v>
      </c>
      <c r="D22">
        <v>10</v>
      </c>
      <c r="E22" t="s">
        <v>48</v>
      </c>
      <c r="F22">
        <v>8</v>
      </c>
      <c r="G22">
        <v>10</v>
      </c>
      <c r="H22">
        <v>9</v>
      </c>
      <c r="I22">
        <v>8</v>
      </c>
      <c r="J22">
        <v>9</v>
      </c>
      <c r="K22">
        <v>8</v>
      </c>
      <c r="L22" t="s">
        <v>41</v>
      </c>
      <c r="M22">
        <v>95</v>
      </c>
      <c r="N22">
        <v>91</v>
      </c>
      <c r="O22">
        <v>82</v>
      </c>
      <c r="P22" s="1">
        <f t="shared" si="0"/>
        <v>8.857142857142858</v>
      </c>
      <c r="Q22">
        <v>6</v>
      </c>
      <c r="R22" s="1">
        <f t="shared" si="2"/>
        <v>89.33333333333333</v>
      </c>
      <c r="S22" s="1">
        <f t="shared" si="3"/>
        <v>90.32380952380953</v>
      </c>
      <c r="T22" t="str">
        <f t="shared" si="1"/>
        <v>A-</v>
      </c>
      <c r="V22" s="3">
        <f t="shared" si="5"/>
        <v>3.67</v>
      </c>
    </row>
    <row r="23" spans="1:22" ht="12.75">
      <c r="A23">
        <v>20</v>
      </c>
      <c r="B23" t="s">
        <v>88</v>
      </c>
      <c r="C23" t="s">
        <v>87</v>
      </c>
      <c r="D23">
        <v>10</v>
      </c>
      <c r="E23">
        <v>9</v>
      </c>
      <c r="F23" t="s">
        <v>48</v>
      </c>
      <c r="G23">
        <v>9</v>
      </c>
      <c r="H23">
        <v>8</v>
      </c>
      <c r="I23">
        <v>7</v>
      </c>
      <c r="J23">
        <v>8</v>
      </c>
      <c r="K23">
        <v>8</v>
      </c>
      <c r="L23">
        <v>96</v>
      </c>
      <c r="M23" t="s">
        <v>98</v>
      </c>
      <c r="N23">
        <v>83</v>
      </c>
      <c r="O23">
        <v>91</v>
      </c>
      <c r="P23" s="1">
        <f t="shared" si="0"/>
        <v>8.428571428571429</v>
      </c>
      <c r="Q23">
        <v>5</v>
      </c>
      <c r="R23" s="1">
        <f t="shared" si="2"/>
        <v>90</v>
      </c>
      <c r="S23" s="1">
        <f t="shared" si="3"/>
        <v>88.76190476190476</v>
      </c>
      <c r="T23" t="str">
        <f t="shared" si="1"/>
        <v>B+</v>
      </c>
      <c r="V23" s="3">
        <f t="shared" si="5"/>
        <v>3.33</v>
      </c>
    </row>
    <row r="24" spans="1:22" ht="12.75">
      <c r="A24">
        <v>21</v>
      </c>
      <c r="B24" t="s">
        <v>90</v>
      </c>
      <c r="C24" t="s">
        <v>89</v>
      </c>
      <c r="D24">
        <v>10</v>
      </c>
      <c r="E24">
        <v>10</v>
      </c>
      <c r="F24">
        <v>10</v>
      </c>
      <c r="G24" t="s">
        <v>48</v>
      </c>
      <c r="H24">
        <v>10</v>
      </c>
      <c r="I24">
        <v>9</v>
      </c>
      <c r="J24">
        <v>9</v>
      </c>
      <c r="K24">
        <v>10</v>
      </c>
      <c r="L24">
        <v>93</v>
      </c>
      <c r="M24" t="s">
        <v>97</v>
      </c>
      <c r="N24">
        <v>87</v>
      </c>
      <c r="O24">
        <v>87</v>
      </c>
      <c r="P24" s="1">
        <f t="shared" si="0"/>
        <v>9.714285714285714</v>
      </c>
      <c r="Q24">
        <v>6</v>
      </c>
      <c r="R24" s="1">
        <f t="shared" si="2"/>
        <v>89</v>
      </c>
      <c r="S24" s="1">
        <f t="shared" si="3"/>
        <v>90.91428571428571</v>
      </c>
      <c r="T24" t="str">
        <f t="shared" si="1"/>
        <v>A-</v>
      </c>
      <c r="V24" s="3">
        <f t="shared" si="5"/>
        <v>3.67</v>
      </c>
    </row>
    <row r="25" spans="1:22" ht="12.75">
      <c r="A25">
        <v>22</v>
      </c>
      <c r="B25" t="s">
        <v>92</v>
      </c>
      <c r="C25" t="s">
        <v>91</v>
      </c>
      <c r="D25">
        <v>10</v>
      </c>
      <c r="E25">
        <v>8</v>
      </c>
      <c r="F25">
        <v>8</v>
      </c>
      <c r="G25" t="s">
        <v>50</v>
      </c>
      <c r="H25">
        <v>8</v>
      </c>
      <c r="I25">
        <v>6</v>
      </c>
      <c r="J25">
        <v>8</v>
      </c>
      <c r="K25">
        <v>8</v>
      </c>
      <c r="L25" t="s">
        <v>102</v>
      </c>
      <c r="M25">
        <v>67</v>
      </c>
      <c r="N25">
        <v>77</v>
      </c>
      <c r="O25">
        <v>66</v>
      </c>
      <c r="P25" s="1">
        <f t="shared" si="0"/>
        <v>8</v>
      </c>
      <c r="Q25">
        <v>6</v>
      </c>
      <c r="R25" s="1">
        <f t="shared" si="2"/>
        <v>70</v>
      </c>
      <c r="S25" s="1">
        <f t="shared" si="3"/>
        <v>74</v>
      </c>
      <c r="T25" t="str">
        <f t="shared" si="1"/>
        <v>C-</v>
      </c>
      <c r="V25" s="3">
        <f t="shared" si="5"/>
        <v>1.67</v>
      </c>
    </row>
    <row r="26" spans="1:22" ht="12.75">
      <c r="A26">
        <v>23</v>
      </c>
      <c r="B26" t="s">
        <v>93</v>
      </c>
      <c r="C26" t="s">
        <v>94</v>
      </c>
      <c r="D26">
        <v>10</v>
      </c>
      <c r="E26">
        <v>7</v>
      </c>
      <c r="F26" t="s">
        <v>51</v>
      </c>
      <c r="G26">
        <v>6</v>
      </c>
      <c r="H26">
        <v>9</v>
      </c>
      <c r="I26">
        <v>7</v>
      </c>
      <c r="J26">
        <v>7</v>
      </c>
      <c r="K26">
        <v>7</v>
      </c>
      <c r="L26">
        <v>88</v>
      </c>
      <c r="M26" t="s">
        <v>100</v>
      </c>
      <c r="N26">
        <v>88</v>
      </c>
      <c r="O26">
        <v>65</v>
      </c>
      <c r="P26" s="1">
        <f t="shared" si="0"/>
        <v>7.571428571428571</v>
      </c>
      <c r="Q26">
        <v>6</v>
      </c>
      <c r="R26" s="1">
        <f t="shared" si="2"/>
        <v>80.33333333333333</v>
      </c>
      <c r="S26" s="1">
        <f t="shared" si="3"/>
        <v>81.83809523809524</v>
      </c>
      <c r="T26" t="str">
        <f t="shared" si="1"/>
        <v>B-</v>
      </c>
      <c r="U26" t="s">
        <v>25</v>
      </c>
      <c r="V26" s="3">
        <f t="shared" si="5"/>
        <v>2.33</v>
      </c>
    </row>
    <row r="27" spans="1:22" ht="12.75">
      <c r="A27">
        <v>24</v>
      </c>
      <c r="B27" t="s">
        <v>95</v>
      </c>
      <c r="C27" t="s">
        <v>96</v>
      </c>
      <c r="D27">
        <v>10</v>
      </c>
      <c r="E27" t="s">
        <v>51</v>
      </c>
      <c r="F27">
        <v>8</v>
      </c>
      <c r="G27">
        <v>9</v>
      </c>
      <c r="H27">
        <v>10</v>
      </c>
      <c r="I27">
        <v>7</v>
      </c>
      <c r="J27">
        <v>7</v>
      </c>
      <c r="K27">
        <v>8</v>
      </c>
      <c r="L27" t="s">
        <v>40</v>
      </c>
      <c r="M27">
        <v>90</v>
      </c>
      <c r="N27">
        <v>92</v>
      </c>
      <c r="O27">
        <v>74</v>
      </c>
      <c r="P27" s="1">
        <f>SUM(D27:K27)/COUNT(D27:K27)</f>
        <v>8.428571428571429</v>
      </c>
      <c r="Q27">
        <v>5</v>
      </c>
      <c r="R27" s="1">
        <f>SUM(L27:O27)/COUNT(L27:O27)</f>
        <v>85.33333333333333</v>
      </c>
      <c r="S27" s="1">
        <f>P27*$P$1*100/$P$2+Q27*$Q$1*100/$Q$2+R27*$R$1*100/$R$2</f>
        <v>85.02857142857142</v>
      </c>
      <c r="T27" t="str">
        <f t="shared" si="1"/>
        <v>B</v>
      </c>
      <c r="V27" s="3">
        <f t="shared" si="5"/>
        <v>3</v>
      </c>
    </row>
    <row r="28" spans="1:22" ht="12.75">
      <c r="A28">
        <v>25</v>
      </c>
      <c r="B28" t="s">
        <v>104</v>
      </c>
      <c r="C28" t="s">
        <v>103</v>
      </c>
      <c r="D28">
        <v>10</v>
      </c>
      <c r="E28">
        <v>9</v>
      </c>
      <c r="F28">
        <v>8</v>
      </c>
      <c r="G28">
        <v>10</v>
      </c>
      <c r="H28">
        <v>7</v>
      </c>
      <c r="I28">
        <v>8</v>
      </c>
      <c r="J28">
        <v>7</v>
      </c>
      <c r="K28" t="s">
        <v>50</v>
      </c>
      <c r="L28">
        <v>94</v>
      </c>
      <c r="M28" t="s">
        <v>40</v>
      </c>
      <c r="N28">
        <v>50</v>
      </c>
      <c r="O28">
        <v>74</v>
      </c>
      <c r="P28" s="1">
        <f t="shared" si="0"/>
        <v>8.428571428571429</v>
      </c>
      <c r="Q28">
        <v>5</v>
      </c>
      <c r="R28" s="1">
        <f t="shared" si="2"/>
        <v>72.66666666666667</v>
      </c>
      <c r="S28" s="1">
        <f t="shared" si="3"/>
        <v>74.8952380952381</v>
      </c>
      <c r="T28" t="str">
        <f t="shared" si="1"/>
        <v>C-</v>
      </c>
      <c r="V28" s="3">
        <f t="shared" si="5"/>
        <v>1.67</v>
      </c>
    </row>
    <row r="29" spans="3:22" ht="12.75">
      <c r="C29" s="2" t="s">
        <v>36</v>
      </c>
      <c r="D29" s="1">
        <f aca="true" t="shared" si="6" ref="D29:Q29">SUM(D4:D28)/COUNT(D4:D28)</f>
        <v>10</v>
      </c>
      <c r="E29" s="1">
        <f t="shared" si="6"/>
        <v>8.31578947368421</v>
      </c>
      <c r="F29" s="1">
        <f t="shared" si="6"/>
        <v>8.526315789473685</v>
      </c>
      <c r="G29" s="1">
        <f t="shared" si="6"/>
        <v>8.454545454545455</v>
      </c>
      <c r="H29" s="1">
        <f t="shared" si="6"/>
        <v>8.35</v>
      </c>
      <c r="I29" s="1">
        <f t="shared" si="6"/>
        <v>7.291666666666667</v>
      </c>
      <c r="J29" s="1">
        <f t="shared" si="6"/>
        <v>7.76</v>
      </c>
      <c r="K29" s="1">
        <f t="shared" si="6"/>
        <v>6.666666666666667</v>
      </c>
      <c r="L29" s="1">
        <f t="shared" si="6"/>
        <v>92.26666666666667</v>
      </c>
      <c r="M29" s="1">
        <f t="shared" si="6"/>
        <v>86.7</v>
      </c>
      <c r="N29" s="1">
        <f t="shared" si="6"/>
        <v>81.8</v>
      </c>
      <c r="O29" s="1">
        <f t="shared" si="6"/>
        <v>79.96</v>
      </c>
      <c r="P29" s="1">
        <f t="shared" si="0"/>
        <v>8.170623006379586</v>
      </c>
      <c r="Q29" s="1">
        <f t="shared" si="6"/>
        <v>5.6</v>
      </c>
      <c r="R29" s="1">
        <f t="shared" si="2"/>
        <v>85.18166666666666</v>
      </c>
      <c r="S29" s="1">
        <f t="shared" si="3"/>
        <v>85.64928967304624</v>
      </c>
      <c r="T29" s="4" t="str">
        <f t="shared" si="1"/>
        <v>B</v>
      </c>
      <c r="V29" s="5">
        <f>SUM(V4:V28)/COUNT(V4:V28)</f>
        <v>3.0141666666666667</v>
      </c>
    </row>
    <row r="30" spans="5:17" ht="12.75" customHeight="1">
      <c r="E30" s="1"/>
      <c r="F30" s="1"/>
      <c r="G30" s="1"/>
      <c r="L30" s="1"/>
      <c r="M30" s="1"/>
      <c r="N30" s="1"/>
      <c r="O30" s="1"/>
      <c r="P30" s="1">
        <f>P29*100/P2</f>
        <v>81.70623006379586</v>
      </c>
      <c r="Q30" s="1">
        <f>Q29*100/Q2</f>
        <v>93.33333333333333</v>
      </c>
    </row>
    <row r="32" spans="3:15" ht="12.75">
      <c r="C32" t="s">
        <v>105</v>
      </c>
      <c r="D32" s="1">
        <v>0</v>
      </c>
      <c r="E32" s="7">
        <v>64</v>
      </c>
      <c r="F32" s="1">
        <f aca="true" t="shared" si="7" ref="F32:N32">E32+$E$35</f>
        <v>66.8</v>
      </c>
      <c r="G32" s="1">
        <f t="shared" si="7"/>
        <v>69.6</v>
      </c>
      <c r="H32" s="1">
        <f t="shared" si="7"/>
        <v>72.39999999999999</v>
      </c>
      <c r="I32" s="1">
        <f t="shared" si="7"/>
        <v>75.19999999999999</v>
      </c>
      <c r="J32" s="1">
        <f t="shared" si="7"/>
        <v>77.99999999999999</v>
      </c>
      <c r="K32" s="1">
        <f t="shared" si="7"/>
        <v>80.79999999999998</v>
      </c>
      <c r="L32" s="1">
        <f t="shared" si="7"/>
        <v>83.59999999999998</v>
      </c>
      <c r="M32" s="1">
        <f t="shared" si="7"/>
        <v>86.39999999999998</v>
      </c>
      <c r="N32" s="1">
        <f t="shared" si="7"/>
        <v>89.19999999999997</v>
      </c>
      <c r="O32" s="7">
        <v>92</v>
      </c>
    </row>
    <row r="33" spans="3:16" ht="12.75">
      <c r="C33" t="s">
        <v>106</v>
      </c>
      <c r="D33" s="2" t="s">
        <v>31</v>
      </c>
      <c r="E33" s="2" t="s">
        <v>30</v>
      </c>
      <c r="F33" s="2" t="s">
        <v>29</v>
      </c>
      <c r="G33" s="2" t="s">
        <v>28</v>
      </c>
      <c r="H33" s="2" t="s">
        <v>27</v>
      </c>
      <c r="I33" s="2" t="s">
        <v>26</v>
      </c>
      <c r="J33" s="2" t="s">
        <v>25</v>
      </c>
      <c r="K33" s="2" t="s">
        <v>24</v>
      </c>
      <c r="L33" s="2" t="s">
        <v>23</v>
      </c>
      <c r="M33" s="2" t="s">
        <v>22</v>
      </c>
      <c r="N33" s="2" t="s">
        <v>21</v>
      </c>
      <c r="O33" s="2" t="s">
        <v>20</v>
      </c>
      <c r="P33" s="2" t="s">
        <v>53</v>
      </c>
    </row>
    <row r="34" spans="3:16" ht="12.75">
      <c r="C34" t="s">
        <v>39</v>
      </c>
      <c r="D34" s="3">
        <v>0</v>
      </c>
      <c r="E34" s="3">
        <v>0.67</v>
      </c>
      <c r="F34" s="3">
        <v>1</v>
      </c>
      <c r="G34" s="3">
        <v>1.33</v>
      </c>
      <c r="H34" s="3">
        <v>1.67</v>
      </c>
      <c r="I34" s="3">
        <v>2</v>
      </c>
      <c r="J34" s="3">
        <v>2.33</v>
      </c>
      <c r="K34" s="3">
        <v>2.67</v>
      </c>
      <c r="L34" s="3">
        <v>3</v>
      </c>
      <c r="M34" s="3">
        <v>3.33</v>
      </c>
      <c r="N34" s="3">
        <v>3.67</v>
      </c>
      <c r="O34" s="3">
        <v>4</v>
      </c>
      <c r="P34" s="2" t="s">
        <v>53</v>
      </c>
    </row>
    <row r="35" spans="3:5" ht="12.75">
      <c r="C35" t="s">
        <v>33</v>
      </c>
      <c r="E35" s="3">
        <f>(O32-E32)/10</f>
        <v>2.8</v>
      </c>
    </row>
  </sheetData>
  <printOptions/>
  <pageMargins left="0.25" right="0.26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1:A11"/>
  <sheetViews>
    <sheetView workbookViewId="0" topLeftCell="A1">
      <selection activeCell="A1" sqref="A1:A2"/>
    </sheetView>
  </sheetViews>
  <sheetFormatPr defaultColWidth="9.140625" defaultRowHeight="12.75"/>
  <sheetData>
    <row r="11" ht="12.75">
      <c r="A11" t="s">
        <v>32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Villanova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HTML clipboard</dc:title>
  <dc:subject/>
  <dc:creator>Villanova</dc:creator>
  <cp:keywords/>
  <dc:description/>
  <cp:lastModifiedBy>Villanova</cp:lastModifiedBy>
  <cp:lastPrinted>2000-05-08T18:58:57Z</cp:lastPrinted>
  <dcterms:created xsi:type="dcterms:W3CDTF">2000-01-24T21:02:56Z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